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3" i="1" l="1"/>
  <c r="J53" i="1" s="1"/>
  <c r="I52" i="1"/>
  <c r="J52" i="1" s="1"/>
  <c r="I50" i="1"/>
  <c r="I48" i="1"/>
  <c r="J48" i="1" s="1"/>
  <c r="I47" i="1"/>
  <c r="J47" i="1" s="1"/>
  <c r="I46" i="1"/>
  <c r="J46" i="1" s="1"/>
  <c r="I45" i="1"/>
  <c r="J45" i="1" s="1"/>
  <c r="I44" i="1"/>
  <c r="J44" i="1" s="1"/>
  <c r="I42" i="1"/>
  <c r="I40" i="1"/>
  <c r="J40" i="1" s="1"/>
  <c r="I39" i="1"/>
  <c r="J39" i="1" s="1"/>
  <c r="I38" i="1"/>
  <c r="J38" i="1" s="1"/>
  <c r="I36" i="1"/>
  <c r="I34" i="1"/>
  <c r="D34" i="1"/>
  <c r="E34" i="1" s="1"/>
  <c r="D33" i="1"/>
  <c r="E33" i="1" s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D29" i="1"/>
  <c r="E29" i="1" s="1"/>
  <c r="I28" i="1"/>
  <c r="J28" i="1" s="1"/>
  <c r="D28" i="1"/>
  <c r="E28" i="1" s="1"/>
  <c r="I27" i="1"/>
  <c r="J27" i="1" s="1"/>
  <c r="J25" i="1" s="1"/>
  <c r="D27" i="1"/>
  <c r="E27" i="1" s="1"/>
  <c r="D26" i="1"/>
  <c r="E26" i="1" s="1"/>
  <c r="E24" i="1" s="1"/>
  <c r="I25" i="1"/>
  <c r="D24" i="1"/>
  <c r="I23" i="1"/>
  <c r="J23" i="1" s="1"/>
  <c r="I22" i="1"/>
  <c r="J22" i="1" s="1"/>
  <c r="D22" i="1"/>
  <c r="E22" i="1" s="1"/>
  <c r="J21" i="1"/>
  <c r="E21" i="1"/>
  <c r="D21" i="1"/>
  <c r="J20" i="1"/>
  <c r="I20" i="1"/>
  <c r="E20" i="1"/>
  <c r="D20" i="1"/>
  <c r="J19" i="1"/>
  <c r="I19" i="1"/>
  <c r="E19" i="1"/>
  <c r="D19" i="1"/>
  <c r="J18" i="1"/>
  <c r="I18" i="1"/>
  <c r="E18" i="1"/>
  <c r="D18" i="1"/>
  <c r="J17" i="1"/>
  <c r="I17" i="1"/>
  <c r="E17" i="1"/>
  <c r="D17" i="1"/>
  <c r="E16" i="1"/>
  <c r="E14" i="1" s="1"/>
  <c r="I14" i="1"/>
  <c r="D14" i="1"/>
  <c r="I12" i="1"/>
  <c r="D12" i="1"/>
  <c r="E12" i="1" l="1"/>
  <c r="J14" i="1"/>
  <c r="J12" i="1" s="1"/>
  <c r="J36" i="1"/>
  <c r="J42" i="1"/>
  <c r="J50" i="1"/>
  <c r="J34" i="1" l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<sst xmlns="http://schemas.openxmlformats.org/spreadsheetml/2006/main" count="62" uniqueCount="59">
  <si>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</si>
  <si>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30 de Junio del 2015</t>
  </si>
  <si>
    <t>(Pesos)</t>
  </si>
  <si>
    <t>Ente Público:</t>
  </si>
  <si>
    <t>UNIVERSIDAD POLITÉCNICA DE JUVENTINO ROSAS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</si>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</sst>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5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horizontal="right" vertical="top" wrapText="1"/>
    </xf>
    <xf numFmtId="0" fontId="6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0" fontId="6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left" vertical="top" wrapText="1"/>
    </xf>
    <xf numFmtId="3" fontId="6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2" fillId="3" borderId="0" xfId="0" applyFont="1" applyFill="1" applyAlignment="1"/>
    <xf numFmtId="0" fontId="9" fillId="3" borderId="0" xfId="0" applyFont="1" applyFill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-Rec-Financieros/Desktop/UPJR%202015/ESTADOS%20FINANCIEROS/2do%20Trim%2020151/Estados%20Fros%20y%20Pptale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alanza STyRC"/>
      <sheetName val="EAIyENC"/>
    </sheetNames>
    <sheetDataSet>
      <sheetData sheetId="0"/>
      <sheetData sheetId="1">
        <row r="16">
          <cell r="D16">
            <v>7016495.9800000004</v>
          </cell>
          <cell r="E16">
            <v>10822877.460000001</v>
          </cell>
        </row>
        <row r="17">
          <cell r="D17">
            <v>30141.1</v>
          </cell>
          <cell r="E17">
            <v>0</v>
          </cell>
          <cell r="I17">
            <v>0</v>
          </cell>
          <cell r="J17">
            <v>0</v>
          </cell>
        </row>
        <row r="18">
          <cell r="D18">
            <v>484279.49</v>
          </cell>
          <cell r="E18">
            <v>619664.16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-6000</v>
          </cell>
          <cell r="J21">
            <v>0</v>
          </cell>
        </row>
        <row r="22">
          <cell r="D22">
            <v>1600</v>
          </cell>
          <cell r="E22">
            <v>6060.24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85904257.200000003</v>
          </cell>
          <cell r="E31">
            <v>83094253.590000004</v>
          </cell>
          <cell r="I31">
            <v>0</v>
          </cell>
          <cell r="J31">
            <v>0</v>
          </cell>
        </row>
        <row r="32">
          <cell r="D32">
            <v>33823011.829999998</v>
          </cell>
          <cell r="E32">
            <v>33380248.370000001</v>
          </cell>
          <cell r="I32">
            <v>0</v>
          </cell>
          <cell r="J32">
            <v>0</v>
          </cell>
        </row>
        <row r="33">
          <cell r="D33">
            <v>88673.43</v>
          </cell>
          <cell r="E33">
            <v>88673.43</v>
          </cell>
          <cell r="I33">
            <v>0</v>
          </cell>
          <cell r="J33">
            <v>0</v>
          </cell>
        </row>
        <row r="34">
          <cell r="D34">
            <v>-17523814.07</v>
          </cell>
          <cell r="E34">
            <v>-17523814.07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-110905794.34</v>
          </cell>
          <cell r="J44">
            <v>-103971145.26000001</v>
          </cell>
        </row>
        <row r="45">
          <cell r="I45">
            <v>-60001.5</v>
          </cell>
          <cell r="J45">
            <v>-60001.5</v>
          </cell>
        </row>
        <row r="46">
          <cell r="I46">
            <v>0</v>
          </cell>
          <cell r="J46">
            <v>0</v>
          </cell>
        </row>
        <row r="50">
          <cell r="I50">
            <v>375342.53</v>
          </cell>
          <cell r="J50">
            <v>2251460.84</v>
          </cell>
        </row>
        <row r="51">
          <cell r="I51">
            <v>2367062.34</v>
          </cell>
          <cell r="J51">
            <v>5505995.5700000003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zoomScale="90" zoomScaleNormal="90" workbookViewId="0">
      <selection activeCell="C63" sqref="C63"/>
    </sheetView>
  </sheetViews>
  <sheetFormatPr baseColWidth="10" defaultRowHeight="12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3946226.39</v>
      </c>
      <c r="E12" s="36">
        <f>E14+E24</f>
        <v>3282908.1699999967</v>
      </c>
      <c r="F12" s="33"/>
      <c r="G12" s="35" t="s">
        <v>9</v>
      </c>
      <c r="H12" s="35"/>
      <c r="I12" s="36">
        <f>I14+I25</f>
        <v>6000</v>
      </c>
      <c r="J12" s="36">
        <f>J14+J25</f>
        <v>12619019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SUM(D16:D22)</f>
        <v>3946226.39</v>
      </c>
      <c r="E14" s="36">
        <f>SUM(E16:E22)</f>
        <v>30141.1</v>
      </c>
      <c r="F14" s="33"/>
      <c r="G14" s="35" t="s">
        <v>11</v>
      </c>
      <c r="H14" s="35"/>
      <c r="I14" s="36">
        <f>SUM(I16:I23)</f>
        <v>6000</v>
      </c>
      <c r="J14" s="36">
        <f>SUM(J16:J23)</f>
        <v>12619019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x14ac:dyDescent="0.2">
      <c r="A16" s="34"/>
      <c r="B16" s="41" t="s">
        <v>12</v>
      </c>
      <c r="C16" s="41"/>
      <c r="D16" s="42">
        <v>3806381.48</v>
      </c>
      <c r="E16" s="42">
        <f>IF(D16&gt;0,0,[1]ESF!D16-[1]ESF!E16)</f>
        <v>0</v>
      </c>
      <c r="F16" s="33"/>
      <c r="G16" s="41" t="s">
        <v>13</v>
      </c>
      <c r="H16" s="41"/>
      <c r="I16" s="42">
        <v>0</v>
      </c>
      <c r="J16" s="42">
        <v>12619019</v>
      </c>
      <c r="K16" s="29"/>
    </row>
    <row r="17" spans="1:11" x14ac:dyDescent="0.2">
      <c r="A17" s="34"/>
      <c r="B17" s="41" t="s">
        <v>14</v>
      </c>
      <c r="C17" s="41"/>
      <c r="D17" s="42">
        <f>IF([1]ESF!D17&lt;[1]ESF!E17,[1]ESF!E17-[1]ESF!D17,0)</f>
        <v>0</v>
      </c>
      <c r="E17" s="42">
        <f>IF(D17&gt;0,0,[1]ESF!D17-[1]ESF!E17)</f>
        <v>30141.1</v>
      </c>
      <c r="F17" s="33"/>
      <c r="G17" s="41" t="s">
        <v>15</v>
      </c>
      <c r="H17" s="41"/>
      <c r="I17" s="42">
        <f>IF([1]ESF!I17&gt;[1]ESF!J17,[1]ESF!I17-[1]ESF!J17,0)</f>
        <v>0</v>
      </c>
      <c r="J17" s="42">
        <f>IF(I17&gt;0,0,[1]ESF!J17-[1]ESF!I17)</f>
        <v>0</v>
      </c>
      <c r="K17" s="29"/>
    </row>
    <row r="18" spans="1:11" x14ac:dyDescent="0.2">
      <c r="A18" s="34"/>
      <c r="B18" s="41" t="s">
        <v>16</v>
      </c>
      <c r="C18" s="41"/>
      <c r="D18" s="42">
        <f>IF([1]ESF!D18&lt;[1]ESF!E18,[1]ESF!E18-[1]ESF!D18,0)</f>
        <v>135384.67000000004</v>
      </c>
      <c r="E18" s="42">
        <f>IF(D18&gt;0,0,[1]ESF!D18-[1]ESF!E18)</f>
        <v>0</v>
      </c>
      <c r="F18" s="33"/>
      <c r="G18" s="41" t="s">
        <v>17</v>
      </c>
      <c r="H18" s="41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1" x14ac:dyDescent="0.2">
      <c r="A19" s="34"/>
      <c r="B19" s="41" t="s">
        <v>18</v>
      </c>
      <c r="C19" s="41"/>
      <c r="D19" s="42">
        <f>IF([1]ESF!D19&lt;[1]ESF!E19,[1]ESF!E19-[1]ESF!D19,0)</f>
        <v>0</v>
      </c>
      <c r="E19" s="42">
        <f>IF(D19&gt;0,0,[1]ESF!D19-[1]ESF!E19)</f>
        <v>0</v>
      </c>
      <c r="F19" s="33"/>
      <c r="G19" s="41" t="s">
        <v>19</v>
      </c>
      <c r="H19" s="41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1" t="s">
        <v>20</v>
      </c>
      <c r="C20" s="41"/>
      <c r="D20" s="42">
        <f>IF([1]ESF!D20&lt;[1]ESF!E20,[1]ESF!E20-[1]ESF!D20,0)</f>
        <v>0</v>
      </c>
      <c r="E20" s="42">
        <f>IF(D20&gt;0,0,[1]ESF!D20-[1]ESF!E20)</f>
        <v>0</v>
      </c>
      <c r="F20" s="33"/>
      <c r="G20" s="41" t="s">
        <v>21</v>
      </c>
      <c r="H20" s="41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1" t="s">
        <v>22</v>
      </c>
      <c r="C21" s="41"/>
      <c r="D21" s="42">
        <f>IF([1]ESF!D21&lt;[1]ESF!E21,[1]ESF!E21-[1]ESF!D21,0)</f>
        <v>0</v>
      </c>
      <c r="E21" s="42">
        <f>IF(D21&gt;0,0,[1]ESF!D21-[1]ESF!E21)</f>
        <v>0</v>
      </c>
      <c r="F21" s="33"/>
      <c r="G21" s="43" t="s">
        <v>23</v>
      </c>
      <c r="H21" s="43"/>
      <c r="I21" s="42">
        <v>6000</v>
      </c>
      <c r="J21" s="42">
        <f>IF(I21&gt;0,0,[1]ESF!J21-[1]ESF!I21)</f>
        <v>0</v>
      </c>
      <c r="K21" s="29"/>
    </row>
    <row r="22" spans="1:11" x14ac:dyDescent="0.2">
      <c r="A22" s="34"/>
      <c r="B22" s="41" t="s">
        <v>24</v>
      </c>
      <c r="C22" s="41"/>
      <c r="D22" s="42">
        <f>IF([1]ESF!D22&lt;[1]ESF!E22,[1]ESF!E22-[1]ESF!D22,0)</f>
        <v>4460.24</v>
      </c>
      <c r="E22" s="42">
        <f>IF(D22&gt;0,0,[1]ESF!D22-[1]ESF!E22)</f>
        <v>0</v>
      </c>
      <c r="F22" s="33"/>
      <c r="G22" s="41" t="s">
        <v>25</v>
      </c>
      <c r="H22" s="41"/>
      <c r="I22" s="42">
        <f>IF([1]ESF!I22&gt;[1]ESF!J22,[1]ESF!I22-[1]ESF!J22,0)</f>
        <v>0</v>
      </c>
      <c r="J22" s="42">
        <f>IF(I22&gt;0,0,[1]ESF!J22-[1]ESF!I22)</f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1" t="s">
        <v>26</v>
      </c>
      <c r="H23" s="41"/>
      <c r="I23" s="42">
        <f>IF([1]ESF!I23&gt;[1]ESF!J23,[1]ESF!I23-[1]ESF!J23,0)</f>
        <v>0</v>
      </c>
      <c r="J23" s="42">
        <f>IF(I23&gt;0,0,[1]ESF!J23-[1]ESF!I23)</f>
        <v>0</v>
      </c>
      <c r="K23" s="29"/>
    </row>
    <row r="24" spans="1:11" x14ac:dyDescent="0.2">
      <c r="A24" s="37"/>
      <c r="B24" s="35" t="s">
        <v>27</v>
      </c>
      <c r="C24" s="35"/>
      <c r="D24" s="36">
        <f>SUM(D26:D34)</f>
        <v>0</v>
      </c>
      <c r="E24" s="36">
        <f>SUM(E26:E34)</f>
        <v>3252767.0699999966</v>
      </c>
      <c r="F24" s="33"/>
      <c r="G24" s="38"/>
      <c r="H24" s="38"/>
      <c r="I24" s="40"/>
      <c r="J24" s="40"/>
      <c r="K24" s="29"/>
    </row>
    <row r="25" spans="1:11" x14ac:dyDescent="0.2">
      <c r="A25" s="37"/>
      <c r="B25" s="38"/>
      <c r="C25" s="39"/>
      <c r="D25" s="40"/>
      <c r="E25" s="40"/>
      <c r="F25" s="33"/>
      <c r="G25" s="44" t="s">
        <v>28</v>
      </c>
      <c r="H25" s="44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1" t="s">
        <v>29</v>
      </c>
      <c r="C26" s="41"/>
      <c r="D26" s="42">
        <f>IF([1]ESF!D29&lt;[1]ESF!E29,[1]ESF!E29-[1]ESF!D29,0)</f>
        <v>0</v>
      </c>
      <c r="E26" s="42">
        <f>IF(D26&gt;0,0,[1]ESF!D29-[1]ESF!E29)</f>
        <v>0</v>
      </c>
      <c r="F26" s="33"/>
      <c r="G26" s="38"/>
      <c r="H26" s="38"/>
      <c r="I26" s="40"/>
      <c r="J26" s="40"/>
      <c r="K26" s="29"/>
    </row>
    <row r="27" spans="1:11" x14ac:dyDescent="0.2">
      <c r="A27" s="34"/>
      <c r="B27" s="41" t="s">
        <v>30</v>
      </c>
      <c r="C27" s="41"/>
      <c r="D27" s="42">
        <f>IF([1]ESF!D30&lt;[1]ESF!E30,[1]ESF!E30-[1]ESF!D30,0)</f>
        <v>0</v>
      </c>
      <c r="E27" s="42">
        <f>IF(D27&gt;0,0,[1]ESF!D30-[1]ESF!E30)</f>
        <v>0</v>
      </c>
      <c r="F27" s="33"/>
      <c r="G27" s="41" t="s">
        <v>31</v>
      </c>
      <c r="H27" s="41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1" t="s">
        <v>32</v>
      </c>
      <c r="C28" s="41"/>
      <c r="D28" s="42">
        <f>IF([1]ESF!D31&lt;[1]ESF!E31,[1]ESF!E31-[1]ESF!D31,0)</f>
        <v>0</v>
      </c>
      <c r="E28" s="42">
        <f>IF(D28&gt;0,0,[1]ESF!D31-[1]ESF!E31)</f>
        <v>2810003.6099999994</v>
      </c>
      <c r="F28" s="33"/>
      <c r="G28" s="41" t="s">
        <v>33</v>
      </c>
      <c r="H28" s="41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1" t="s">
        <v>34</v>
      </c>
      <c r="C29" s="41"/>
      <c r="D29" s="42">
        <f>IF([1]ESF!D32&lt;[1]ESF!E32,[1]ESF!E32-[1]ESF!D32,0)</f>
        <v>0</v>
      </c>
      <c r="E29" s="42">
        <f>IF(D29&gt;0,0,[1]ESF!D32-[1]ESF!E32)</f>
        <v>442763.45999999717</v>
      </c>
      <c r="F29" s="33"/>
      <c r="G29" s="41" t="s">
        <v>35</v>
      </c>
      <c r="H29" s="41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1" t="s">
        <v>36</v>
      </c>
      <c r="C30" s="41"/>
      <c r="D30" s="42">
        <f>IF([1]ESF!D33&lt;[1]ESF!E33,[1]ESF!E33-[1]ESF!D33,0)</f>
        <v>0</v>
      </c>
      <c r="E30" s="42">
        <f>IF(D30&gt;0,0,[1]ESF!D33-[1]ESF!E33)</f>
        <v>0</v>
      </c>
      <c r="F30" s="33"/>
      <c r="G30" s="41" t="s">
        <v>37</v>
      </c>
      <c r="H30" s="41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3" t="s">
        <v>38</v>
      </c>
      <c r="C31" s="43"/>
      <c r="D31" s="42">
        <f>IF([1]ESF!D34&lt;[1]ESF!E34,[1]ESF!E34-[1]ESF!D34,0)</f>
        <v>0</v>
      </c>
      <c r="E31" s="42">
        <f>IF(D31&gt;0,0,[1]ESF!D34-[1]ESF!E34)</f>
        <v>0</v>
      </c>
      <c r="F31" s="33"/>
      <c r="G31" s="43" t="s">
        <v>39</v>
      </c>
      <c r="H31" s="43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1" t="s">
        <v>40</v>
      </c>
      <c r="C32" s="41"/>
      <c r="D32" s="42">
        <f>IF([1]ESF!D35&lt;[1]ESF!E35,[1]ESF!E35-[1]ESF!D35,0)</f>
        <v>0</v>
      </c>
      <c r="E32" s="42">
        <f>IF(D32&gt;0,0,[1]ESF!D35-[1]ESF!E35)</f>
        <v>0</v>
      </c>
      <c r="F32" s="33"/>
      <c r="G32" s="41" t="s">
        <v>41</v>
      </c>
      <c r="H32" s="41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1" ht="25.5" customHeight="1" x14ac:dyDescent="0.2">
      <c r="A33" s="34"/>
      <c r="B33" s="43" t="s">
        <v>42</v>
      </c>
      <c r="C33" s="43"/>
      <c r="D33" s="42">
        <f>IF([1]ESF!D36&lt;[1]ESF!E36,[1]ESF!E36-[1]ESF!D36,0)</f>
        <v>0</v>
      </c>
      <c r="E33" s="42">
        <f>IF(D33&gt;0,0,[1]ESF!D36-[1]ESF!E36)</f>
        <v>0</v>
      </c>
      <c r="F33" s="33"/>
      <c r="G33" s="38"/>
      <c r="H33" s="38"/>
      <c r="I33" s="45"/>
      <c r="J33" s="45"/>
      <c r="K33" s="29"/>
    </row>
    <row r="34" spans="1:11" x14ac:dyDescent="0.2">
      <c r="A34" s="34"/>
      <c r="B34" s="41" t="s">
        <v>43</v>
      </c>
      <c r="C34" s="41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0</v>
      </c>
      <c r="J34" s="36">
        <f>J36+J42+J50</f>
        <v>11949700.619999997</v>
      </c>
      <c r="K34" s="29"/>
    </row>
    <row r="35" spans="1:11" x14ac:dyDescent="0.2">
      <c r="A35" s="37"/>
      <c r="B35" s="38"/>
      <c r="C35" s="39"/>
      <c r="D35" s="45"/>
      <c r="E35" s="45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0</v>
      </c>
      <c r="J36" s="36">
        <f>SUM(J38:J40)</f>
        <v>6934649.0799999982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x14ac:dyDescent="0.2">
      <c r="A38" s="34"/>
      <c r="B38" s="15"/>
      <c r="C38" s="15"/>
      <c r="D38" s="15"/>
      <c r="E38" s="15"/>
      <c r="F38" s="33"/>
      <c r="G38" s="41" t="s">
        <v>46</v>
      </c>
      <c r="H38" s="41"/>
      <c r="I38" s="42">
        <f>IF([1]ESF!I44&gt;[1]ESF!J44,[1]ESF!I44-[1]ESF!J44,0)</f>
        <v>0</v>
      </c>
      <c r="J38" s="42">
        <f>IF(I38&gt;0,0,[1]ESF!J44-[1]ESF!I44)</f>
        <v>6934649.0799999982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47</v>
      </c>
      <c r="H39" s="41"/>
      <c r="I39" s="42">
        <f>IF([1]ESF!I45&gt;[1]ESF!J45,[1]ESF!I45-[1]ESF!J45,0)</f>
        <v>0</v>
      </c>
      <c r="J39" s="42">
        <f>IF(I39&gt;0,0,[1]ESF!J45-[1]ESF!I45)</f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1" t="s">
        <v>48</v>
      </c>
      <c r="H40" s="41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0</v>
      </c>
      <c r="J42" s="36">
        <f>SUM(J44:J48)</f>
        <v>5015051.54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1" x14ac:dyDescent="0.2">
      <c r="A44" s="34"/>
      <c r="B44" s="15"/>
      <c r="C44" s="15"/>
      <c r="D44" s="15"/>
      <c r="E44" s="15"/>
      <c r="F44" s="33"/>
      <c r="G44" s="41" t="s">
        <v>50</v>
      </c>
      <c r="H44" s="41"/>
      <c r="I44" s="42">
        <f>IF([1]ESF!I50&gt;[1]ESF!J50,[1]ESF!I50-[1]ESF!J50,0)</f>
        <v>0</v>
      </c>
      <c r="J44" s="42">
        <f>IF(I44&gt;0,0,[1]ESF!J50-[1]ESF!I50)</f>
        <v>1876118.3099999998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1" t="s">
        <v>51</v>
      </c>
      <c r="H45" s="41"/>
      <c r="I45" s="42">
        <f>IF([1]ESF!I51&gt;[1]ESF!J51,[1]ESF!I51-[1]ESF!J51,0)</f>
        <v>0</v>
      </c>
      <c r="J45" s="42">
        <f>IF(I45&gt;0,0,[1]ESF!J51-[1]ESF!I51)</f>
        <v>3138933.2300000004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52</v>
      </c>
      <c r="H46" s="41"/>
      <c r="I46" s="42">
        <f>IF([1]ESF!I52&gt;[1]ESF!J52,[1]ESF!I52-[1]ESF!J52,0)</f>
        <v>0</v>
      </c>
      <c r="J46" s="42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53</v>
      </c>
      <c r="H47" s="41"/>
      <c r="I47" s="42">
        <f>IF([1]ESF!I53&gt;[1]ESF!J53,[1]ESF!I53-[1]ESF!J53,0)</f>
        <v>0</v>
      </c>
      <c r="J47" s="42">
        <f>IF(I47&gt;0,0,[1]ESF!J53-[1]ESF!I53)</f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54</v>
      </c>
      <c r="H48" s="41"/>
      <c r="I48" s="42">
        <f>IF([1]ESF!I54&gt;[1]ESF!J54,[1]ESF!I54-[1]ESF!J54,0)</f>
        <v>0</v>
      </c>
      <c r="J48" s="42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1" t="s">
        <v>56</v>
      </c>
      <c r="H52" s="41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46"/>
      <c r="B53" s="47"/>
      <c r="C53" s="47"/>
      <c r="D53" s="47"/>
      <c r="E53" s="47"/>
      <c r="F53" s="48"/>
      <c r="G53" s="49" t="s">
        <v>57</v>
      </c>
      <c r="H53" s="49"/>
      <c r="I53" s="50">
        <f>IF([1]ESF!I59&gt;[1]ESF!J59,[1]ESF!I59-[1]ESF!J59,0)</f>
        <v>0</v>
      </c>
      <c r="J53" s="50">
        <f>IF(I53&gt;0,0,[1]ESF!J59-[1]ESF!I59)</f>
        <v>0</v>
      </c>
      <c r="K53" s="51"/>
    </row>
    <row r="54" spans="1:11" ht="6" customHeight="1" x14ac:dyDescent="0.2">
      <c r="A54" s="52"/>
      <c r="B54" s="47"/>
      <c r="C54" s="53"/>
      <c r="D54" s="54"/>
      <c r="E54" s="55"/>
      <c r="F54" s="55"/>
      <c r="G54" s="47"/>
      <c r="H54" s="56"/>
      <c r="I54" s="54"/>
      <c r="J54" s="55"/>
      <c r="K54" s="55"/>
    </row>
    <row r="55" spans="1:11" ht="6" customHeight="1" x14ac:dyDescent="0.2">
      <c r="A55" s="15"/>
      <c r="C55" s="57"/>
      <c r="D55" s="58"/>
      <c r="E55" s="59"/>
      <c r="F55" s="59"/>
      <c r="H55" s="60"/>
      <c r="I55" s="58"/>
      <c r="J55" s="59"/>
      <c r="K55" s="59"/>
    </row>
    <row r="56" spans="1:11" ht="6" customHeight="1" x14ac:dyDescent="0.2">
      <c r="B56" s="57"/>
      <c r="C56" s="58"/>
      <c r="D56" s="59"/>
      <c r="E56" s="59"/>
      <c r="G56" s="61"/>
      <c r="H56" s="62"/>
      <c r="I56" s="59"/>
      <c r="J56" s="59"/>
    </row>
    <row r="57" spans="1:11" ht="15" customHeight="1" x14ac:dyDescent="0.2">
      <c r="B57" s="63" t="s">
        <v>58</v>
      </c>
      <c r="C57" s="63"/>
      <c r="D57" s="63"/>
      <c r="E57" s="63"/>
      <c r="F57" s="63"/>
      <c r="G57" s="63"/>
      <c r="H57" s="63"/>
      <c r="I57" s="63"/>
      <c r="J57" s="63"/>
    </row>
    <row r="58" spans="1:11" ht="9.75" customHeight="1" x14ac:dyDescent="0.2">
      <c r="B58" s="57"/>
      <c r="C58" s="58"/>
      <c r="D58" s="59"/>
      <c r="E58" s="59"/>
      <c r="G58" s="61"/>
      <c r="H58" s="62"/>
      <c r="I58" s="59"/>
      <c r="J58" s="59"/>
    </row>
    <row r="59" spans="1:11" ht="50.1" customHeight="1" x14ac:dyDescent="0.2">
      <c r="B59" s="57"/>
      <c r="C59" s="64"/>
      <c r="D59" s="64"/>
      <c r="E59" s="59"/>
      <c r="G59" s="65"/>
      <c r="H59" s="65"/>
      <c r="I59" s="59"/>
      <c r="J59" s="59"/>
    </row>
    <row r="60" spans="1:11" ht="14.1" customHeight="1" x14ac:dyDescent="0.2">
      <c r="B60" s="66"/>
      <c r="C60" s="67"/>
      <c r="D60" s="67"/>
      <c r="E60" s="59"/>
      <c r="F60" s="59"/>
      <c r="G60" s="67"/>
      <c r="H60" s="67"/>
      <c r="I60" s="39"/>
      <c r="J60" s="59"/>
    </row>
    <row r="61" spans="1:11" ht="14.1" customHeight="1" x14ac:dyDescent="0.2">
      <c r="B61" s="68"/>
      <c r="C61" s="69"/>
      <c r="D61" s="69"/>
      <c r="E61" s="70"/>
      <c r="F61" s="70"/>
      <c r="G61" s="69"/>
      <c r="H61" s="69"/>
      <c r="I61" s="39"/>
      <c r="J61" s="59"/>
    </row>
    <row r="62" spans="1:11" x14ac:dyDescent="0.2">
      <c r="A62" s="71"/>
      <c r="D62" s="72"/>
      <c r="G62" s="73"/>
      <c r="H62" s="73"/>
    </row>
    <row r="63" spans="1:11" ht="12.75" x14ac:dyDescent="0.2">
      <c r="K63" s="74"/>
    </row>
  </sheetData>
  <mergeCells count="64">
    <mergeCell ref="C61:D61"/>
    <mergeCell ref="G61:H61"/>
    <mergeCell ref="G53:H53"/>
    <mergeCell ref="B57:J57"/>
    <mergeCell ref="C59:D59"/>
    <mergeCell ref="G59:H59"/>
    <mergeCell ref="C60:D60"/>
    <mergeCell ref="G60:H60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ageMargins left="0.70866141732283472" right="0.70866141732283472" top="0.74803149606299213" bottom="0.74803149606299213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2017-07-04T16:48:44Z</cp:lastPrinted>
  <dcterms:created xsi:type="dcterms:W3CDTF">2017-07-04T16:46:52Z</dcterms:created>
  <dcterms:modified xsi:type="dcterms:W3CDTF">2017-07-04T16:48:48Z</dcterms:modified>
</cp:coreProperties>
</file>